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576" windowWidth="32767" windowHeight="26856" activeTab="0"/>
  </bookViews>
  <sheets>
    <sheet name="Council Budget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<sst xmlns="http://schemas.openxmlformats.org/spreadsheetml/2006/main" count="122" uniqueCount="66">
  <si>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Code</t>
  </si>
  <si>
    <t>Title</t>
  </si>
  <si>
    <t>Apr - Sept</t>
  </si>
  <si>
    <t>- - -- - - - - - - - - - - - - - Forecast - - - - - - - - - - - - - - - - -</t>
  </si>
  <si>
    <t>2022-2023</t>
  </si>
  <si>
    <t>Budget</t>
  </si>
  <si>
    <t>Actual</t>
  </si>
  <si>
    <t>Nov</t>
  </si>
  <si>
    <t>Dec</t>
  </si>
  <si>
    <t>Jan</t>
  </si>
  <si>
    <t>Feb</t>
  </si>
  <si>
    <t>Mar</t>
  </si>
  <si>
    <t>TOTAL</t>
  </si>
  <si>
    <t>Variance</t>
  </si>
  <si>
    <t>Proposed Budget</t>
  </si>
  <si>
    <t>Comments</t>
  </si>
  <si>
    <t>Phone &amp; Broadband</t>
  </si>
  <si>
    <t>Earmarked Reserves</t>
  </si>
  <si>
    <t>Benches</t>
  </si>
  <si>
    <t>Salt bins</t>
  </si>
  <si>
    <t>Gates</t>
  </si>
  <si>
    <t>Defibs</t>
  </si>
  <si>
    <t>CIL</t>
  </si>
  <si>
    <t>Legal</t>
  </si>
  <si>
    <t>Subs</t>
  </si>
  <si>
    <t>Hall hire Inc heating</t>
  </si>
  <si>
    <t>Signage</t>
  </si>
  <si>
    <t>CPD</t>
  </si>
  <si>
    <t>Neighbourhood Plan</t>
  </si>
  <si>
    <t>Insurance</t>
  </si>
  <si>
    <t>IT Hardware and software</t>
  </si>
  <si>
    <t>Elections</t>
  </si>
  <si>
    <t>Clerks expenses</t>
  </si>
  <si>
    <t>Community Projects</t>
  </si>
  <si>
    <t>Clerks Wages</t>
  </si>
  <si>
    <t>General Admin (stationery &amp; Printing etc)</t>
  </si>
  <si>
    <t>Chair's Allowance</t>
  </si>
  <si>
    <t>Hedge Cutting / Tree Works</t>
  </si>
  <si>
    <t xml:space="preserve">Street lighting </t>
  </si>
  <si>
    <t>Notice boards</t>
  </si>
  <si>
    <t xml:space="preserve">SGB </t>
  </si>
  <si>
    <t>Edith Weston Parish Council</t>
  </si>
  <si>
    <t>Grants and Donations</t>
  </si>
  <si>
    <t>SUB TOTAL EXPENDITURE</t>
  </si>
  <si>
    <t>TOTAL EXPENDITURE</t>
  </si>
  <si>
    <t>1. Administration</t>
  </si>
  <si>
    <t>2. Finance</t>
  </si>
  <si>
    <t>3. Grounds Maintenance</t>
  </si>
  <si>
    <t>5. Legal &amp; Professional</t>
  </si>
  <si>
    <t>4. Facilities Maintenance</t>
  </si>
  <si>
    <t>Payroll</t>
  </si>
  <si>
    <t>Grass cutting</t>
  </si>
  <si>
    <t>Audit</t>
  </si>
  <si>
    <t>Health Defib replacement</t>
  </si>
  <si>
    <t>Contingencies</t>
  </si>
  <si>
    <t>Traffic Management</t>
  </si>
  <si>
    <t>1 years running costs</t>
  </si>
  <si>
    <t>Budget 2023-2024</t>
  </si>
  <si>
    <t>Forecasted Final Position 2022-2023</t>
  </si>
  <si>
    <t>2022/23</t>
  </si>
  <si>
    <t>2022/24</t>
  </si>
  <si>
    <t>Bank Charges</t>
  </si>
  <si>
    <t>10% current Inflation rate Dec 2022</t>
  </si>
  <si>
    <t>Public Relations/Communication</t>
  </si>
  <si>
    <t>not required in 2023</t>
  </si>
  <si>
    <t>should transfer to Village Hall 2023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</si>
</sst>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-809]dd\ mmmm\ yyyy"/>
    <numFmt numFmtId="173" formatCode="&quot;£&quot;#,##0.00"/>
  </numFmts>
  <fonts count="49">
    <font>
      <sz val="10"/>
      <color rgb="FF00000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b/>
      <sz val="26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0"/>
      <color rgb="FF000000"/>
      <name val="Arial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Arial"/>
      <family val="2"/>
    </font>
    <font>
      <b/>
      <sz val="26"/>
      <color rgb="FFFF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8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/>
      <right/>
      <top style="thin">
        <color rgb="FF7F7F7F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000000"/>
      </bottom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7F7F7F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</border>
    <border>
      <left style="thin">
        <color rgb="FF000000"/>
      </left>
      <right style="thin">
        <color rgb="FF7F7F7F"/>
      </right>
      <top style="thin">
        <color rgb="FF000000"/>
      </top>
      <bottom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000000"/>
      </bottom>
    </border>
    <border>
      <left style="thin">
        <color rgb="FF7F7F7F"/>
      </left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/>
      <right/>
      <top style="thin">
        <color rgb="FF7F7F7F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/>
      <top style="thin">
        <color rgb="FF000000"/>
      </top>
      <bottom style="thin">
        <color rgb="FF7F7F7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/>
      <top style="thin">
        <color rgb="FF000000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000000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0" fillId="32" borderId="7" applyNumberFormat="0" applyFont="0" applyAlignment="0" applyProtection="0"/>
    <xf numFmtId="0" fontId="39" fillId="27" borderId="8" applyNumberFormat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1" fontId="30" fillId="0" borderId="10" xfId="0" applyNumberFormat="1" applyFont="1" applyBorder="1" applyAlignment="1">
      <alignment vertical="top"/>
    </xf>
    <xf numFmtId="0" fontId="46" fillId="0" borderId="1" xfId="0" applyFont="1" applyBorder="1" applyAlignment="1">
      <alignment vertical="top"/>
    </xf>
    <xf numFmtId="2" fontId="30" fillId="0" borderId="11" xfId="0" applyNumberFormat="1" applyFont="1" applyBorder="1" applyAlignment="1">
      <alignment vertical="top"/>
    </xf>
    <xf numFmtId="4" fontId="30" fillId="0" borderId="11" xfId="0" applyNumberFormat="1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30" fillId="0" borderId="0" xfId="0" applyFont="1" applyAlignment="1">
      <alignment vertical="top"/>
    </xf>
    <xf numFmtId="1" fontId="0" fillId="0" borderId="10" xfId="0" applyNumberFormat="1" applyFont="1" applyBorder="1" applyAlignment="1">
      <alignment vertical="top"/>
    </xf>
    <xf numFmtId="2" fontId="30" fillId="0" borderId="12" xfId="0" applyNumberFormat="1" applyFont="1" applyBorder="1" applyAlignment="1">
      <alignment vertical="top"/>
    </xf>
    <xf numFmtId="4" fontId="30" fillId="0" borderId="12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2" fontId="30" fillId="0" borderId="13" xfId="0" applyNumberFormat="1" applyFont="1" applyBorder="1" applyAlignment="1">
      <alignment vertical="top"/>
    </xf>
    <xf numFmtId="4" fontId="30" fillId="0" borderId="13" xfId="0" applyNumberFormat="1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47" fillId="33" borderId="11" xfId="0" applyFont="1" applyFill="1" applyBorder="1" applyAlignment="1">
      <alignment vertical="top"/>
    </xf>
    <xf numFmtId="4" fontId="43" fillId="33" borderId="11" xfId="0" applyNumberFormat="1" applyFont="1" applyFill="1" applyBorder="1" applyAlignment="1">
      <alignment vertical="top"/>
    </xf>
    <xf numFmtId="4" fontId="43" fillId="33" borderId="16" xfId="0" applyNumberFormat="1" applyFont="1" applyFill="1" applyBorder="1" applyAlignment="1">
      <alignment vertical="top"/>
    </xf>
    <xf numFmtId="1" fontId="0" fillId="0" borderId="17" xfId="0" applyNumberFormat="1" applyFont="1" applyBorder="1" applyAlignment="1">
      <alignment vertical="top"/>
    </xf>
    <xf numFmtId="0" fontId="46" fillId="0" borderId="18" xfId="0" applyFont="1" applyBorder="1" applyAlignment="1">
      <alignment vertical="top"/>
    </xf>
    <xf numFmtId="4" fontId="30" fillId="0" borderId="11" xfId="0" applyNumberFormat="1" applyFont="1" applyBorder="1" applyAlignment="1">
      <alignment vertical="top"/>
    </xf>
    <xf numFmtId="4" fontId="46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0" fontId="46" fillId="0" borderId="19" xfId="0" applyFont="1" applyBorder="1" applyAlignment="1">
      <alignment vertical="top"/>
    </xf>
    <xf numFmtId="4" fontId="30" fillId="0" borderId="12" xfId="0" applyNumberFormat="1" applyFont="1" applyBorder="1" applyAlignment="1">
      <alignment vertical="top"/>
    </xf>
    <xf numFmtId="4" fontId="0" fillId="0" borderId="16" xfId="0" applyNumberFormat="1" applyFont="1" applyBorder="1" applyAlignment="1">
      <alignment vertical="top"/>
    </xf>
    <xf numFmtId="0" fontId="46" fillId="0" borderId="20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4" fontId="46" fillId="0" borderId="11" xfId="0" applyNumberFormat="1" applyFont="1" applyBorder="1" applyAlignment="1">
      <alignment vertical="top"/>
    </xf>
    <xf numFmtId="0" fontId="46" fillId="0" borderId="21" xfId="0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46" fillId="0" borderId="13" xfId="0" applyFont="1" applyBorder="1" applyAlignment="1">
      <alignment vertical="top"/>
    </xf>
    <xf numFmtId="4" fontId="46" fillId="0" borderId="13" xfId="0" applyNumberFormat="1" applyFont="1" applyBorder="1" applyAlignment="1">
      <alignment vertical="top"/>
    </xf>
    <xf numFmtId="4" fontId="0" fillId="0" borderId="22" xfId="0" applyNumberFormat="1" applyFont="1" applyBorder="1" applyAlignment="1">
      <alignment vertical="top"/>
    </xf>
    <xf numFmtId="1" fontId="0" fillId="0" borderId="23" xfId="0" applyNumberFormat="1" applyFont="1" applyBorder="1" applyAlignment="1">
      <alignment vertical="top"/>
    </xf>
    <xf numFmtId="0" fontId="46" fillId="0" borderId="19" xfId="0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4" fontId="46" fillId="0" borderId="25" xfId="0" applyNumberFormat="1" applyFont="1" applyBorder="1" applyAlignment="1">
      <alignment vertical="top"/>
    </xf>
    <xf numFmtId="0" fontId="46" fillId="0" borderId="26" xfId="0" applyFont="1" applyBorder="1" applyAlignment="1">
      <alignment vertical="top"/>
    </xf>
    <xf numFmtId="0" fontId="46" fillId="0" borderId="25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4" fontId="48" fillId="0" borderId="24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3" fontId="43" fillId="34" borderId="11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Border="1" applyAlignment="1">
      <alignment vertical="top"/>
    </xf>
    <xf numFmtId="4" fontId="46" fillId="0" borderId="22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46" fillId="0" borderId="28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3" fillId="0" borderId="0" xfId="0" applyFont="1" applyFill="1" applyAlignment="1">
      <alignment horizontal="center" vertical="top"/>
    </xf>
    <xf numFmtId="4" fontId="43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7" fillId="0" borderId="11" xfId="0" applyFont="1" applyFill="1" applyBorder="1" applyAlignment="1">
      <alignment vertical="top"/>
    </xf>
    <xf numFmtId="4" fontId="43" fillId="0" borderId="16" xfId="0" applyNumberFormat="1" applyFont="1" applyFill="1" applyBorder="1" applyAlignment="1">
      <alignment vertical="top"/>
    </xf>
    <xf numFmtId="0" fontId="30" fillId="0" borderId="0" xfId="0" applyFont="1" applyFill="1" applyAlignment="1">
      <alignment vertical="top"/>
    </xf>
    <xf numFmtId="3" fontId="43" fillId="35" borderId="11" xfId="0" applyNumberFormat="1" applyFont="1" applyFill="1" applyBorder="1" applyAlignment="1">
      <alignment vertical="top"/>
    </xf>
    <xf numFmtId="4" fontId="43" fillId="35" borderId="11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" fontId="0" fillId="0" borderId="29" xfId="0" applyNumberFormat="1" applyFont="1" applyBorder="1" applyAlignment="1">
      <alignment vertical="top"/>
    </xf>
    <xf numFmtId="0" fontId="46" fillId="0" borderId="30" xfId="0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0" fillId="0" borderId="32" xfId="0" applyFont="1" applyBorder="1" applyAlignment="1">
      <alignment vertical="top"/>
    </xf>
    <xf numFmtId="4" fontId="43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Fill="1" applyBorder="1" applyAlignment="1">
      <alignment vertical="top"/>
    </xf>
    <xf numFmtId="4" fontId="46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1" fontId="30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>
      <alignment vertical="top"/>
    </xf>
    <xf numFmtId="4" fontId="0" fillId="0" borderId="33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" fontId="0" fillId="0" borderId="24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4" fontId="0" fillId="0" borderId="34" xfId="0" applyNumberFormat="1" applyBorder="1" applyAlignment="1">
      <alignment vertical="top"/>
    </xf>
    <xf numFmtId="1" fontId="0" fillId="0" borderId="15" xfId="0" applyNumberFormat="1" applyFont="1" applyBorder="1" applyAlignment="1">
      <alignment vertical="top"/>
    </xf>
    <xf numFmtId="4" fontId="0" fillId="0" borderId="35" xfId="0" applyNumberFormat="1" applyBorder="1" applyAlignment="1">
      <alignment vertical="top"/>
    </xf>
    <xf numFmtId="2" fontId="30" fillId="0" borderId="36" xfId="0" applyNumberFormat="1" applyFont="1" applyBorder="1" applyAlignment="1">
      <alignment vertical="top"/>
    </xf>
    <xf numFmtId="2" fontId="30" fillId="0" borderId="37" xfId="0" applyNumberFormat="1" applyFont="1" applyBorder="1" applyAlignment="1">
      <alignment vertical="top"/>
    </xf>
    <xf numFmtId="2" fontId="30" fillId="0" borderId="38" xfId="0" applyNumberFormat="1" applyFont="1" applyBorder="1" applyAlignment="1">
      <alignment vertical="top"/>
    </xf>
    <xf numFmtId="3" fontId="43" fillId="34" borderId="13" xfId="0" applyNumberFormat="1" applyFont="1" applyFill="1" applyBorder="1" applyAlignment="1">
      <alignment vertical="top"/>
    </xf>
    <xf numFmtId="4" fontId="43" fillId="33" borderId="12" xfId="0" applyNumberFormat="1" applyFont="1" applyFill="1" applyBorder="1" applyAlignment="1">
      <alignment vertical="top"/>
    </xf>
    <xf numFmtId="4" fontId="0" fillId="0" borderId="39" xfId="0" applyNumberFormat="1" applyFont="1" applyBorder="1" applyAlignment="1">
      <alignment vertical="top"/>
    </xf>
    <xf numFmtId="2" fontId="46" fillId="0" borderId="13" xfId="0" applyNumberFormat="1" applyFont="1" applyBorder="1" applyAlignment="1">
      <alignment vertical="top"/>
    </xf>
    <xf numFmtId="0" fontId="46" fillId="0" borderId="38" xfId="0" applyFont="1" applyBorder="1" applyAlignment="1">
      <alignment vertical="top"/>
    </xf>
    <xf numFmtId="4" fontId="0" fillId="0" borderId="16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4" fontId="46" fillId="0" borderId="16" xfId="0" applyNumberFormat="1" applyFont="1" applyBorder="1" applyAlignment="1">
      <alignment vertical="top"/>
    </xf>
    <xf numFmtId="4" fontId="0" fillId="0" borderId="40" xfId="0" applyNumberFormat="1" applyFont="1" applyBorder="1" applyAlignment="1">
      <alignment vertical="top"/>
    </xf>
    <xf numFmtId="4" fontId="0" fillId="0" borderId="13" xfId="0" applyNumberFormat="1" applyFont="1" applyFill="1" applyBorder="1" applyAlignment="1">
      <alignment vertical="top"/>
    </xf>
    <xf numFmtId="4" fontId="0" fillId="0" borderId="41" xfId="0" applyNumberFormat="1" applyBorder="1" applyAlignment="1">
      <alignment vertical="top"/>
    </xf>
    <xf numFmtId="0" fontId="0" fillId="0" borderId="39" xfId="0" applyFont="1" applyBorder="1" applyAlignment="1">
      <alignment vertical="top"/>
    </xf>
    <xf numFmtId="0" fontId="47" fillId="33" borderId="12" xfId="0" applyFont="1" applyFill="1" applyBorder="1" applyAlignment="1">
      <alignment vertical="top"/>
    </xf>
    <xf numFmtId="1" fontId="0" fillId="0" borderId="34" xfId="0" applyNumberFormat="1" applyFont="1" applyBorder="1" applyAlignment="1">
      <alignment vertical="top"/>
    </xf>
    <xf numFmtId="1" fontId="0" fillId="0" borderId="39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46" fillId="0" borderId="22" xfId="0" applyFont="1" applyBorder="1" applyAlignment="1">
      <alignment vertical="top"/>
    </xf>
    <xf numFmtId="4" fontId="0" fillId="0" borderId="42" xfId="0" applyNumberFormat="1" applyFont="1" applyBorder="1" applyAlignment="1">
      <alignment vertical="top"/>
    </xf>
    <xf numFmtId="0" fontId="43" fillId="0" borderId="0" xfId="0" applyFont="1" applyAlignment="1">
      <alignment horizontal="center" vertical="top"/>
    </xf>
    <xf numFmtId="0" fontId="0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E1020"/>
  <sheetViews>
    <sheetView showGridLines="0" tabSelected="1" zoomScale="110" zoomScaleNormal="110" zoomScalePageLayoutView="0" workbookViewId="0" topLeftCell="A1">
      <selection activeCell="O1" sqref="O1"/>
    </sheetView>
  </sheetViews>
  <sheetFormatPr defaultColWidth="14.421875" defaultRowHeight="15" customHeight="1"/>
  <cols>
    <col min="1" max="1" width="6.7109375" style="0" customWidth="1"/>
    <col min="2" max="2" width="25.7109375" style="0" customWidth="1"/>
    <col min="3" max="3" width="10.28125" style="62" customWidth="1"/>
    <col min="4" max="4" width="11.28125" style="0" customWidth="1"/>
    <col min="5" max="10" width="9.140625" style="0" customWidth="1"/>
    <col min="11" max="11" width="3.140625" style="0" customWidth="1"/>
    <col min="12" max="12" width="10.57421875" style="0" customWidth="1"/>
    <col min="13" max="13" width="2.28125" style="0" customWidth="1"/>
    <col min="14" max="14" width="17.28125" style="0" customWidth="1"/>
    <col min="15" max="15" width="16.421875" style="0" customWidth="1"/>
    <col min="16" max="16" width="49.140625" style="0" customWidth="1"/>
  </cols>
  <sheetData>
    <row r="1" spans="1:31" ht="12.75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9" customHeight="1">
      <c r="A2" s="2"/>
      <c r="B2" s="3" t="s">
        <v>41</v>
      </c>
      <c r="D2" s="1"/>
      <c r="E2" s="4" t="s">
        <v>57</v>
      </c>
      <c r="F2" s="4"/>
      <c r="G2" s="4"/>
      <c r="H2" s="4"/>
      <c r="I2" s="4"/>
      <c r="J2" s="4"/>
      <c r="K2" s="6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4:31" ht="21" customHeight="1">
      <c r="D3" s="1"/>
      <c r="E3" s="5" t="s">
        <v>58</v>
      </c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62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>
      <c r="A4" s="1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customHeight="1">
      <c r="A5" s="2" t="s">
        <v>0</v>
      </c>
      <c r="B5" s="2" t="s">
        <v>1</v>
      </c>
      <c r="C5" s="64" t="s">
        <v>59</v>
      </c>
      <c r="D5" s="6" t="s">
        <v>2</v>
      </c>
      <c r="E5" s="115" t="s">
        <v>3</v>
      </c>
      <c r="F5" s="116"/>
      <c r="G5" s="116"/>
      <c r="H5" s="116"/>
      <c r="I5" s="116"/>
      <c r="J5" s="116"/>
      <c r="K5" s="7" t="s">
        <v>60</v>
      </c>
      <c r="L5" s="1"/>
      <c r="M5" s="1"/>
      <c r="N5" s="1"/>
      <c r="O5" s="8" t="s">
        <v>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0" ht="12.75" customHeight="1">
      <c r="A6" s="55" t="s">
        <v>45</v>
      </c>
      <c r="B6" s="55"/>
      <c r="C6" s="55" t="s">
        <v>5</v>
      </c>
      <c r="D6" s="97" t="s">
        <v>6</v>
      </c>
      <c r="E6" s="55" t="s">
        <v>7</v>
      </c>
      <c r="F6" s="55" t="s">
        <v>8</v>
      </c>
      <c r="G6" s="55" t="s">
        <v>9</v>
      </c>
      <c r="H6" s="55" t="s">
        <v>10</v>
      </c>
      <c r="I6" s="55" t="s">
        <v>11</v>
      </c>
      <c r="J6" s="55" t="s">
        <v>12</v>
      </c>
      <c r="K6" s="55"/>
      <c r="L6" s="55" t="s">
        <v>13</v>
      </c>
      <c r="M6" s="55"/>
      <c r="N6" s="55" t="s">
        <v>14</v>
      </c>
      <c r="O6" s="55" t="s">
        <v>15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 customHeight="1">
      <c r="A7" s="10">
        <v>1</v>
      </c>
      <c r="B7" s="11" t="s">
        <v>34</v>
      </c>
      <c r="C7" s="93">
        <v>2900</v>
      </c>
      <c r="D7" s="99">
        <v>1734.46</v>
      </c>
      <c r="E7" s="94">
        <v>247.78</v>
      </c>
      <c r="F7" s="12">
        <v>247.78</v>
      </c>
      <c r="G7" s="12">
        <v>247.78</v>
      </c>
      <c r="H7" s="12">
        <v>247.78</v>
      </c>
      <c r="I7" s="12">
        <v>247.78</v>
      </c>
      <c r="J7" s="13">
        <f>SUM(D7:I7)</f>
        <v>2973.3600000000006</v>
      </c>
      <c r="K7" s="13"/>
      <c r="L7" s="13">
        <f>SUM(C7-J7)</f>
        <v>-73.36000000000058</v>
      </c>
      <c r="M7" s="9"/>
      <c r="N7" s="46">
        <v>3129</v>
      </c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 customHeight="1">
      <c r="A8" s="16">
        <v>2</v>
      </c>
      <c r="B8" s="11" t="s">
        <v>25</v>
      </c>
      <c r="C8" s="93">
        <v>170</v>
      </c>
      <c r="D8" s="99">
        <v>14</v>
      </c>
      <c r="E8" s="95"/>
      <c r="F8" s="17"/>
      <c r="G8" s="17"/>
      <c r="H8" s="17">
        <v>88.2</v>
      </c>
      <c r="I8" s="17"/>
      <c r="J8" s="30">
        <f aca="true" t="shared" si="0" ref="J8:J14">SUM(D8:I8)</f>
        <v>102.2</v>
      </c>
      <c r="K8" s="18"/>
      <c r="L8" s="30">
        <f aca="true" t="shared" si="1" ref="L8:L14">SUM(C8-J8)</f>
        <v>67.8</v>
      </c>
      <c r="M8" s="9"/>
      <c r="N8" s="46">
        <v>179</v>
      </c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>
      <c r="A9" s="16">
        <v>3</v>
      </c>
      <c r="B9" s="23" t="s">
        <v>16</v>
      </c>
      <c r="C9" s="93">
        <v>500</v>
      </c>
      <c r="D9" s="99">
        <v>221.7</v>
      </c>
      <c r="E9" s="96">
        <v>43.2</v>
      </c>
      <c r="F9" s="21">
        <v>43.2</v>
      </c>
      <c r="G9" s="21">
        <v>43.2</v>
      </c>
      <c r="H9" s="21">
        <v>43.2</v>
      </c>
      <c r="I9" s="21">
        <v>43.2</v>
      </c>
      <c r="J9" s="30">
        <f t="shared" si="0"/>
        <v>437.69999999999993</v>
      </c>
      <c r="K9" s="22"/>
      <c r="L9" s="30">
        <f t="shared" si="1"/>
        <v>62.30000000000007</v>
      </c>
      <c r="M9" s="9"/>
      <c r="N9" s="46">
        <v>0</v>
      </c>
      <c r="O9" s="3" t="s">
        <v>65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4" s="57" customFormat="1" ht="12.75" customHeight="1">
      <c r="A10" s="16">
        <v>4</v>
      </c>
      <c r="B10" s="23" t="s">
        <v>30</v>
      </c>
      <c r="C10" s="93">
        <v>1900</v>
      </c>
      <c r="D10" s="99">
        <v>1970.71</v>
      </c>
      <c r="E10" s="96">
        <v>368</v>
      </c>
      <c r="F10" s="21"/>
      <c r="G10" s="21"/>
      <c r="H10" s="21"/>
      <c r="I10" s="21">
        <v>94.99</v>
      </c>
      <c r="J10" s="30">
        <f t="shared" si="0"/>
        <v>2433.7</v>
      </c>
      <c r="K10" s="22"/>
      <c r="L10" s="30">
        <f t="shared" si="1"/>
        <v>-533.6999999999998</v>
      </c>
      <c r="M10" s="15"/>
      <c r="N10" s="46">
        <v>1995</v>
      </c>
    </row>
    <row r="11" spans="1:14" s="60" customFormat="1" ht="12.75" customHeight="1">
      <c r="A11" s="16">
        <v>5</v>
      </c>
      <c r="B11" s="61" t="s">
        <v>32</v>
      </c>
      <c r="C11" s="93">
        <v>150</v>
      </c>
      <c r="D11" s="99">
        <v>44.7</v>
      </c>
      <c r="E11" s="96"/>
      <c r="F11" s="21"/>
      <c r="G11" s="21"/>
      <c r="H11" s="21"/>
      <c r="I11" s="21"/>
      <c r="J11" s="30">
        <f t="shared" si="0"/>
        <v>44.7</v>
      </c>
      <c r="K11" s="22"/>
      <c r="L11" s="30">
        <f t="shared" si="1"/>
        <v>105.3</v>
      </c>
      <c r="M11" s="15"/>
      <c r="N11" s="46">
        <v>158</v>
      </c>
    </row>
    <row r="12" spans="1:14" s="60" customFormat="1" ht="12.75" customHeight="1">
      <c r="A12" s="16">
        <v>6</v>
      </c>
      <c r="B12" s="61" t="s">
        <v>35</v>
      </c>
      <c r="C12" s="93">
        <v>1500</v>
      </c>
      <c r="D12" s="99">
        <v>55.49</v>
      </c>
      <c r="E12" s="96"/>
      <c r="F12" s="21">
        <v>24</v>
      </c>
      <c r="G12" s="21">
        <v>46</v>
      </c>
      <c r="H12" s="21">
        <v>24</v>
      </c>
      <c r="I12" s="21">
        <v>24</v>
      </c>
      <c r="J12" s="30">
        <f t="shared" si="0"/>
        <v>173.49</v>
      </c>
      <c r="K12" s="22"/>
      <c r="L12" s="30">
        <f t="shared" si="1"/>
        <v>1326.51</v>
      </c>
      <c r="M12" s="15"/>
      <c r="N12" s="46">
        <v>1575</v>
      </c>
    </row>
    <row r="13" spans="1:14" s="60" customFormat="1" ht="12.75" customHeight="1">
      <c r="A13" s="16">
        <v>7</v>
      </c>
      <c r="B13" s="61" t="s">
        <v>31</v>
      </c>
      <c r="C13" s="93">
        <v>663</v>
      </c>
      <c r="D13" s="99"/>
      <c r="E13" s="96"/>
      <c r="F13" s="21"/>
      <c r="G13" s="21"/>
      <c r="H13" s="21"/>
      <c r="I13" s="21"/>
      <c r="J13" s="30">
        <f t="shared" si="0"/>
        <v>0</v>
      </c>
      <c r="K13" s="22"/>
      <c r="L13" s="30">
        <f t="shared" si="1"/>
        <v>663</v>
      </c>
      <c r="M13" s="15"/>
      <c r="N13" s="46">
        <v>700</v>
      </c>
    </row>
    <row r="14" spans="1:14" s="57" customFormat="1" ht="12.75" customHeight="1">
      <c r="A14" s="16">
        <v>8</v>
      </c>
      <c r="B14" s="61" t="s">
        <v>36</v>
      </c>
      <c r="C14" s="93">
        <v>100</v>
      </c>
      <c r="D14" s="99"/>
      <c r="E14" s="96"/>
      <c r="F14" s="21"/>
      <c r="G14" s="21"/>
      <c r="H14" s="21"/>
      <c r="I14" s="21"/>
      <c r="J14" s="30">
        <f t="shared" si="0"/>
        <v>0</v>
      </c>
      <c r="K14" s="22"/>
      <c r="L14" s="30">
        <f t="shared" si="1"/>
        <v>100</v>
      </c>
      <c r="M14" s="15"/>
      <c r="N14" s="46">
        <v>105</v>
      </c>
    </row>
    <row r="15" spans="1:14" s="63" customFormat="1" ht="12.75" customHeight="1">
      <c r="A15" s="24"/>
      <c r="B15" s="25" t="s">
        <v>43</v>
      </c>
      <c r="C15" s="65">
        <f>SUM(C7:C14)</f>
        <v>7883</v>
      </c>
      <c r="D15" s="98">
        <f aca="true" t="shared" si="2" ref="D15:J15">SUM(D7:D13)</f>
        <v>4041.0599999999995</v>
      </c>
      <c r="E15" s="26">
        <f t="shared" si="2"/>
        <v>658.98</v>
      </c>
      <c r="F15" s="26">
        <f t="shared" si="2"/>
        <v>314.98</v>
      </c>
      <c r="G15" s="26">
        <f t="shared" si="2"/>
        <v>336.98</v>
      </c>
      <c r="H15" s="26">
        <f t="shared" si="2"/>
        <v>403.18</v>
      </c>
      <c r="I15" s="26">
        <f t="shared" si="2"/>
        <v>409.97</v>
      </c>
      <c r="J15" s="26">
        <f t="shared" si="2"/>
        <v>6165.15</v>
      </c>
      <c r="K15" s="27"/>
      <c r="L15" s="26">
        <f>SUM(L7:L13)</f>
        <v>1617.8499999999997</v>
      </c>
      <c r="M15" s="15"/>
      <c r="N15" s="26">
        <f>SUM(N7:N14)</f>
        <v>7841</v>
      </c>
    </row>
    <row r="16" spans="1:14" s="62" customFormat="1" ht="12.75" customHeight="1">
      <c r="A16" s="66"/>
      <c r="B16" s="67"/>
      <c r="C16" s="65"/>
      <c r="D16" s="65"/>
      <c r="E16" s="65"/>
      <c r="F16" s="65"/>
      <c r="G16" s="65"/>
      <c r="H16" s="65"/>
      <c r="I16" s="65"/>
      <c r="J16" s="65"/>
      <c r="K16" s="68"/>
      <c r="L16" s="65"/>
      <c r="M16" s="69"/>
      <c r="N16" s="65"/>
    </row>
    <row r="17" spans="1:15" s="63" customFormat="1" ht="12.75" customHeight="1">
      <c r="A17" s="55" t="s">
        <v>46</v>
      </c>
      <c r="B17" s="55"/>
      <c r="C17" s="55" t="s">
        <v>5</v>
      </c>
      <c r="D17" s="55" t="s">
        <v>6</v>
      </c>
      <c r="E17" s="55" t="s">
        <v>7</v>
      </c>
      <c r="F17" s="55" t="s">
        <v>8</v>
      </c>
      <c r="G17" s="55" t="s">
        <v>9</v>
      </c>
      <c r="H17" s="55" t="s">
        <v>10</v>
      </c>
      <c r="I17" s="55" t="s">
        <v>11</v>
      </c>
      <c r="J17" s="55" t="s">
        <v>12</v>
      </c>
      <c r="K17" s="55"/>
      <c r="L17" s="55" t="s">
        <v>13</v>
      </c>
      <c r="M17" s="55"/>
      <c r="N17" s="55" t="s">
        <v>14</v>
      </c>
      <c r="O17" s="55"/>
    </row>
    <row r="18" spans="1:14" s="57" customFormat="1" ht="12.75" customHeight="1">
      <c r="A18" s="28">
        <v>12</v>
      </c>
      <c r="B18" s="50" t="s">
        <v>42</v>
      </c>
      <c r="C18" s="89">
        <v>800</v>
      </c>
      <c r="E18" s="51"/>
      <c r="F18" s="100">
        <v>760</v>
      </c>
      <c r="G18" s="51"/>
      <c r="H18" s="51"/>
      <c r="I18" s="51"/>
      <c r="J18" s="32">
        <f>SUM(D18:I18)</f>
        <v>760</v>
      </c>
      <c r="K18" s="40"/>
      <c r="L18" s="30">
        <f>SUM(C18-J18)</f>
        <v>40</v>
      </c>
      <c r="N18" s="46">
        <v>2000</v>
      </c>
    </row>
    <row r="19" spans="1:15" s="57" customFormat="1" ht="12.75" customHeight="1">
      <c r="A19" s="28">
        <v>13</v>
      </c>
      <c r="B19" s="39" t="s">
        <v>29</v>
      </c>
      <c r="C19" s="89">
        <v>180</v>
      </c>
      <c r="D19" s="40">
        <v>167.44</v>
      </c>
      <c r="E19" s="51"/>
      <c r="F19" s="42"/>
      <c r="G19" s="42"/>
      <c r="H19" s="42"/>
      <c r="I19" s="42"/>
      <c r="J19" s="32">
        <f>SUM(D19:I19)</f>
        <v>167.44</v>
      </c>
      <c r="K19" s="43"/>
      <c r="L19" s="30">
        <f>SUM(C19-J19)</f>
        <v>12.560000000000002</v>
      </c>
      <c r="N19" s="46">
        <v>190</v>
      </c>
      <c r="O19" s="15"/>
    </row>
    <row r="20" spans="1:15" s="76" customFormat="1" ht="12.75" customHeight="1">
      <c r="A20" s="73">
        <v>14</v>
      </c>
      <c r="B20" s="74" t="s">
        <v>50</v>
      </c>
      <c r="C20" s="90">
        <v>210</v>
      </c>
      <c r="D20" s="75">
        <v>46</v>
      </c>
      <c r="E20" s="75">
        <v>55.2</v>
      </c>
      <c r="F20" s="75"/>
      <c r="G20" s="75">
        <v>55.2</v>
      </c>
      <c r="H20" s="75"/>
      <c r="I20" s="75"/>
      <c r="J20" s="32">
        <f>SUM(D20:I20)</f>
        <v>156.4</v>
      </c>
      <c r="K20" s="75"/>
      <c r="L20" s="30">
        <f>SUM(C20-J20)</f>
        <v>53.599999999999994</v>
      </c>
      <c r="M20" s="75"/>
      <c r="N20" s="87">
        <v>230</v>
      </c>
      <c r="O20" s="15"/>
    </row>
    <row r="21" spans="1:15" s="103" customFormat="1" ht="12.75" customHeight="1">
      <c r="A21" s="92">
        <v>28</v>
      </c>
      <c r="B21" s="101" t="s">
        <v>61</v>
      </c>
      <c r="C21" s="102"/>
      <c r="D21" s="40">
        <v>56</v>
      </c>
      <c r="E21" s="40">
        <v>8</v>
      </c>
      <c r="F21" s="40">
        <v>8</v>
      </c>
      <c r="G21" s="40">
        <v>8</v>
      </c>
      <c r="H21" s="40">
        <v>8</v>
      </c>
      <c r="I21" s="40">
        <v>8</v>
      </c>
      <c r="J21" s="32">
        <f>SUM(D21:I21)</f>
        <v>96</v>
      </c>
      <c r="K21" s="43"/>
      <c r="L21" s="30">
        <f>SUM(C21-J21)</f>
        <v>-96</v>
      </c>
      <c r="M21" s="58"/>
      <c r="N21" s="35">
        <v>100</v>
      </c>
      <c r="O21" s="15"/>
    </row>
    <row r="22" spans="1:14" s="63" customFormat="1" ht="12.75" customHeight="1">
      <c r="A22" s="24"/>
      <c r="B22" s="25" t="s">
        <v>43</v>
      </c>
      <c r="C22" s="65">
        <f>SUM(C18+C19+C20)</f>
        <v>1190</v>
      </c>
      <c r="D22" s="26">
        <f>SUM(D49+D19+D20)</f>
        <v>2933.05</v>
      </c>
      <c r="E22" s="26">
        <v>0</v>
      </c>
      <c r="F22" s="26">
        <v>0</v>
      </c>
      <c r="G22" s="26">
        <f>SUM(G20)</f>
        <v>55.2</v>
      </c>
      <c r="H22" s="26">
        <v>0</v>
      </c>
      <c r="I22" s="26">
        <v>0</v>
      </c>
      <c r="J22" s="26">
        <f>SUM(J18+J19+J20)</f>
        <v>1083.8400000000001</v>
      </c>
      <c r="K22" s="27"/>
      <c r="L22" s="26">
        <f>SUM(L18+L19+L20)</f>
        <v>106.16</v>
      </c>
      <c r="M22" s="15"/>
      <c r="N22" s="26">
        <f>SUM(N18+N19+N20)</f>
        <v>2420</v>
      </c>
    </row>
    <row r="23" spans="1:14" s="62" customFormat="1" ht="12.75" customHeight="1">
      <c r="A23" s="66"/>
      <c r="B23" s="67"/>
      <c r="C23" s="65"/>
      <c r="D23" s="65"/>
      <c r="E23" s="65"/>
      <c r="F23" s="65"/>
      <c r="G23" s="65"/>
      <c r="H23" s="65"/>
      <c r="I23" s="65"/>
      <c r="J23" s="65"/>
      <c r="K23" s="68"/>
      <c r="L23" s="65"/>
      <c r="M23" s="69"/>
      <c r="N23" s="65"/>
    </row>
    <row r="24" spans="1:15" s="63" customFormat="1" ht="12.75" customHeight="1">
      <c r="A24" s="55" t="s">
        <v>47</v>
      </c>
      <c r="B24" s="55"/>
      <c r="C24" s="55" t="s">
        <v>5</v>
      </c>
      <c r="D24" s="55" t="s">
        <v>6</v>
      </c>
      <c r="E24" s="55" t="s">
        <v>7</v>
      </c>
      <c r="F24" s="55" t="s">
        <v>8</v>
      </c>
      <c r="G24" s="55" t="s">
        <v>9</v>
      </c>
      <c r="H24" s="55" t="s">
        <v>10</v>
      </c>
      <c r="I24" s="55" t="s">
        <v>11</v>
      </c>
      <c r="J24" s="55" t="s">
        <v>12</v>
      </c>
      <c r="K24" s="55"/>
      <c r="L24" s="55" t="s">
        <v>13</v>
      </c>
      <c r="M24" s="55"/>
      <c r="N24" s="55" t="s">
        <v>14</v>
      </c>
      <c r="O24" s="55"/>
    </row>
    <row r="25" spans="1:30" ht="12.75" customHeight="1">
      <c r="A25" s="28">
        <v>15</v>
      </c>
      <c r="B25" s="29" t="s">
        <v>51</v>
      </c>
      <c r="C25" s="89">
        <v>1800</v>
      </c>
      <c r="D25" s="30">
        <v>1153.86</v>
      </c>
      <c r="E25" s="12">
        <v>287.86</v>
      </c>
      <c r="F25" s="31"/>
      <c r="G25" s="31"/>
      <c r="H25" s="31"/>
      <c r="I25" s="31"/>
      <c r="J25" s="32">
        <f>SUM(D25:I25)</f>
        <v>1441.7199999999998</v>
      </c>
      <c r="K25" s="32"/>
      <c r="L25" s="13">
        <f>SUM(C25-J25)</f>
        <v>358.2800000000002</v>
      </c>
      <c r="M25" s="1"/>
      <c r="N25" s="46">
        <v>1900</v>
      </c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 customHeight="1">
      <c r="A26" s="28">
        <v>16</v>
      </c>
      <c r="B26" s="33" t="s">
        <v>37</v>
      </c>
      <c r="C26" s="89">
        <v>500</v>
      </c>
      <c r="D26" s="34"/>
      <c r="E26" s="17"/>
      <c r="F26" s="31"/>
      <c r="G26" s="31"/>
      <c r="H26" s="31"/>
      <c r="I26" s="31"/>
      <c r="J26" s="32">
        <f>SUM(D26:I26)</f>
        <v>0</v>
      </c>
      <c r="K26" s="35"/>
      <c r="L26" s="30">
        <f>SUM(C26-J26)</f>
        <v>500</v>
      </c>
      <c r="M26" s="1"/>
      <c r="N26" s="46">
        <v>525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 customHeight="1">
      <c r="A27" s="28">
        <v>17</v>
      </c>
      <c r="B27" s="36" t="s">
        <v>38</v>
      </c>
      <c r="C27" s="89">
        <v>400</v>
      </c>
      <c r="D27" s="40"/>
      <c r="E27" s="41">
        <v>80.22</v>
      </c>
      <c r="F27" s="42">
        <v>2156.2</v>
      </c>
      <c r="G27" s="42"/>
      <c r="H27" s="42"/>
      <c r="I27" s="42"/>
      <c r="J27" s="32">
        <f>SUM(D27:I27)</f>
        <v>2236.4199999999996</v>
      </c>
      <c r="K27" s="43"/>
      <c r="L27" s="30">
        <f>SUM(C27-J27)</f>
        <v>-1836.4199999999996</v>
      </c>
      <c r="M27" s="1"/>
      <c r="N27" s="46">
        <v>2300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4" s="63" customFormat="1" ht="12.75" customHeight="1">
      <c r="A28" s="24"/>
      <c r="B28" s="25" t="s">
        <v>43</v>
      </c>
      <c r="C28" s="65">
        <f>SUM(C25:C27)</f>
        <v>2700</v>
      </c>
      <c r="D28" s="26">
        <f>SUM(D25:D27)</f>
        <v>1153.86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>SUM(J25:J27)</f>
        <v>3678.1399999999994</v>
      </c>
      <c r="K28" s="27"/>
      <c r="L28" s="26">
        <f>SUM(L25:L27)</f>
        <v>-978.1399999999994</v>
      </c>
      <c r="M28" s="15"/>
      <c r="N28" s="26">
        <f>SUM(N25:N27)</f>
        <v>4725</v>
      </c>
    </row>
    <row r="29" spans="1:14" s="62" customFormat="1" ht="12.75" customHeight="1">
      <c r="A29" s="66"/>
      <c r="B29" s="67"/>
      <c r="C29" s="65"/>
      <c r="D29" s="65"/>
      <c r="E29" s="65"/>
      <c r="F29" s="65"/>
      <c r="G29" s="65"/>
      <c r="H29" s="65"/>
      <c r="I29" s="65"/>
      <c r="J29" s="65"/>
      <c r="K29" s="68"/>
      <c r="L29" s="65"/>
      <c r="M29" s="69"/>
      <c r="N29" s="65"/>
    </row>
    <row r="30" spans="1:15" s="63" customFormat="1" ht="12.75" customHeight="1">
      <c r="A30" s="55" t="s">
        <v>49</v>
      </c>
      <c r="B30" s="55"/>
      <c r="C30" s="55" t="s">
        <v>5</v>
      </c>
      <c r="D30" s="55" t="s">
        <v>6</v>
      </c>
      <c r="E30" s="55" t="s">
        <v>7</v>
      </c>
      <c r="F30" s="55" t="s">
        <v>8</v>
      </c>
      <c r="G30" s="55" t="s">
        <v>9</v>
      </c>
      <c r="H30" s="55" t="s">
        <v>10</v>
      </c>
      <c r="I30" s="55" t="s">
        <v>11</v>
      </c>
      <c r="J30" s="97" t="s">
        <v>12</v>
      </c>
      <c r="K30" s="55"/>
      <c r="L30" s="55" t="s">
        <v>13</v>
      </c>
      <c r="M30" s="55"/>
      <c r="N30" s="55" t="s">
        <v>14</v>
      </c>
      <c r="O30" s="55"/>
    </row>
    <row r="31" spans="1:30" ht="12.75" customHeight="1">
      <c r="A31" s="44">
        <v>18</v>
      </c>
      <c r="B31" s="45" t="s">
        <v>18</v>
      </c>
      <c r="C31" s="89">
        <v>160</v>
      </c>
      <c r="D31" s="32"/>
      <c r="E31" s="31"/>
      <c r="F31" s="31">
        <v>190</v>
      </c>
      <c r="G31" s="31"/>
      <c r="H31" s="31"/>
      <c r="I31" s="104"/>
      <c r="J31" s="99">
        <f aca="true" t="shared" si="3" ref="J31:J36">SUM(D31:I31)</f>
        <v>190</v>
      </c>
      <c r="K31" s="105"/>
      <c r="L31" s="13">
        <f aca="true" t="shared" si="4" ref="L31:L36">SUM(C31-J31)</f>
        <v>-30</v>
      </c>
      <c r="M31" s="1"/>
      <c r="N31" s="46">
        <v>168</v>
      </c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 customHeight="1">
      <c r="A32" s="44">
        <v>19</v>
      </c>
      <c r="B32" s="14" t="s">
        <v>19</v>
      </c>
      <c r="C32" s="89">
        <v>100</v>
      </c>
      <c r="D32" s="19"/>
      <c r="E32" s="31"/>
      <c r="F32" s="31"/>
      <c r="G32" s="31"/>
      <c r="H32" s="31"/>
      <c r="I32" s="31"/>
      <c r="J32" s="99">
        <f t="shared" si="3"/>
        <v>0</v>
      </c>
      <c r="K32" s="47"/>
      <c r="L32" s="30">
        <f t="shared" si="4"/>
        <v>100</v>
      </c>
      <c r="M32" s="1"/>
      <c r="N32" s="46">
        <v>105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 customHeight="1">
      <c r="A33" s="44">
        <v>20</v>
      </c>
      <c r="B33" s="37" t="s">
        <v>20</v>
      </c>
      <c r="C33" s="89">
        <v>62</v>
      </c>
      <c r="D33" s="32"/>
      <c r="E33" s="38"/>
      <c r="F33" s="38">
        <v>65</v>
      </c>
      <c r="G33" s="38"/>
      <c r="H33" s="38"/>
      <c r="I33" s="38"/>
      <c r="J33" s="99">
        <f t="shared" si="3"/>
        <v>65</v>
      </c>
      <c r="K33" s="32"/>
      <c r="L33" s="30">
        <f t="shared" si="4"/>
        <v>-3</v>
      </c>
      <c r="M33" s="1"/>
      <c r="N33" s="46">
        <v>66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 customHeight="1">
      <c r="A34" s="44">
        <v>21</v>
      </c>
      <c r="B34" s="37" t="s">
        <v>39</v>
      </c>
      <c r="C34" s="89">
        <v>62</v>
      </c>
      <c r="D34" s="32"/>
      <c r="E34" s="38"/>
      <c r="F34" s="38">
        <v>65</v>
      </c>
      <c r="G34" s="38"/>
      <c r="H34" s="38"/>
      <c r="I34" s="38"/>
      <c r="J34" s="99">
        <f t="shared" si="3"/>
        <v>65</v>
      </c>
      <c r="K34" s="40"/>
      <c r="L34" s="30">
        <f t="shared" si="4"/>
        <v>-3</v>
      </c>
      <c r="M34" s="1"/>
      <c r="N34" s="46">
        <v>66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 customHeight="1">
      <c r="A35" s="44">
        <v>22</v>
      </c>
      <c r="B35" s="41" t="s">
        <v>21</v>
      </c>
      <c r="C35" s="89">
        <v>500</v>
      </c>
      <c r="D35" s="40"/>
      <c r="E35" s="42"/>
      <c r="F35" s="42">
        <v>52.8</v>
      </c>
      <c r="G35" s="42"/>
      <c r="H35" s="42"/>
      <c r="I35" s="48"/>
      <c r="J35" s="99">
        <f t="shared" si="3"/>
        <v>52.8</v>
      </c>
      <c r="K35" s="40"/>
      <c r="L35" s="30">
        <f t="shared" si="4"/>
        <v>447.2</v>
      </c>
      <c r="M35" s="1"/>
      <c r="N35" s="46">
        <v>525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14" s="56" customFormat="1" ht="12.75" customHeight="1">
      <c r="A36" s="44">
        <v>23</v>
      </c>
      <c r="B36" s="51" t="s">
        <v>26</v>
      </c>
      <c r="C36" s="89">
        <v>200</v>
      </c>
      <c r="D36" s="40"/>
      <c r="E36" s="42"/>
      <c r="F36" s="42">
        <v>190</v>
      </c>
      <c r="G36" s="42"/>
      <c r="H36" s="42"/>
      <c r="I36" s="59"/>
      <c r="J36" s="99">
        <f t="shared" si="3"/>
        <v>190</v>
      </c>
      <c r="K36" s="58"/>
      <c r="L36" s="30">
        <f t="shared" si="4"/>
        <v>10</v>
      </c>
      <c r="N36" s="46">
        <v>210</v>
      </c>
    </row>
    <row r="37" spans="1:14" s="63" customFormat="1" ht="12.75" customHeight="1">
      <c r="A37" s="24"/>
      <c r="B37" s="25" t="s">
        <v>43</v>
      </c>
      <c r="C37" s="65">
        <f>SUM(C31:C36)</f>
        <v>1084</v>
      </c>
      <c r="D37" s="26">
        <f>SUM(D31:D36)</f>
        <v>0</v>
      </c>
      <c r="E37" s="26">
        <f aca="true" t="shared" si="5" ref="E37:L37">SUM(E31:E36)</f>
        <v>0</v>
      </c>
      <c r="F37" s="26">
        <f t="shared" si="5"/>
        <v>562.8</v>
      </c>
      <c r="G37" s="26">
        <f t="shared" si="5"/>
        <v>0</v>
      </c>
      <c r="H37" s="26">
        <f t="shared" si="5"/>
        <v>0</v>
      </c>
      <c r="I37" s="26">
        <f t="shared" si="5"/>
        <v>0</v>
      </c>
      <c r="J37" s="26">
        <f t="shared" si="5"/>
        <v>562.8</v>
      </c>
      <c r="K37" s="26"/>
      <c r="L37" s="26">
        <f t="shared" si="5"/>
        <v>521.2</v>
      </c>
      <c r="M37" s="15"/>
      <c r="N37" s="26">
        <f>SUM(N31:N36)</f>
        <v>1140</v>
      </c>
    </row>
    <row r="38" spans="1:14" s="62" customFormat="1" ht="12.75" customHeight="1">
      <c r="A38" s="66"/>
      <c r="B38" s="67"/>
      <c r="C38" s="65"/>
      <c r="D38" s="65"/>
      <c r="E38" s="65"/>
      <c r="F38" s="65"/>
      <c r="G38" s="65"/>
      <c r="H38" s="65"/>
      <c r="I38" s="65"/>
      <c r="J38" s="65"/>
      <c r="K38" s="68"/>
      <c r="L38" s="65"/>
      <c r="M38" s="69"/>
      <c r="N38" s="65"/>
    </row>
    <row r="39" spans="1:15" s="63" customFormat="1" ht="12.75" customHeight="1">
      <c r="A39" s="55" t="s">
        <v>48</v>
      </c>
      <c r="B39" s="55"/>
      <c r="C39" s="55" t="s">
        <v>5</v>
      </c>
      <c r="D39" s="55" t="s">
        <v>6</v>
      </c>
      <c r="E39" s="55" t="s">
        <v>7</v>
      </c>
      <c r="F39" s="55" t="s">
        <v>8</v>
      </c>
      <c r="G39" s="55" t="s">
        <v>9</v>
      </c>
      <c r="H39" s="55" t="s">
        <v>10</v>
      </c>
      <c r="I39" s="55" t="s">
        <v>11</v>
      </c>
      <c r="J39" s="55" t="s">
        <v>12</v>
      </c>
      <c r="K39" s="55"/>
      <c r="L39" s="55" t="s">
        <v>13</v>
      </c>
      <c r="M39" s="55"/>
      <c r="N39" s="55" t="s">
        <v>14</v>
      </c>
      <c r="O39" s="55"/>
    </row>
    <row r="40" spans="1:30" ht="12.75" customHeight="1">
      <c r="A40" s="44">
        <v>24</v>
      </c>
      <c r="B40" s="33" t="s">
        <v>52</v>
      </c>
      <c r="C40" s="89">
        <v>220</v>
      </c>
      <c r="D40" s="19"/>
      <c r="E40" s="40"/>
      <c r="F40" s="40">
        <v>240</v>
      </c>
      <c r="G40" s="40"/>
      <c r="H40" s="40"/>
      <c r="I40" s="40"/>
      <c r="J40" s="40">
        <f>SUM(D40:I40)</f>
        <v>240</v>
      </c>
      <c r="K40" s="40"/>
      <c r="L40" s="40">
        <f>SUM(C40-J40)</f>
        <v>-20</v>
      </c>
      <c r="M40" s="1"/>
      <c r="N40" s="46">
        <v>252</v>
      </c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 customHeight="1">
      <c r="A41" s="44">
        <v>25</v>
      </c>
      <c r="B41" s="49" t="s">
        <v>24</v>
      </c>
      <c r="C41" s="89">
        <v>380</v>
      </c>
      <c r="D41" s="19">
        <v>367.21</v>
      </c>
      <c r="E41" s="40"/>
      <c r="F41" s="40"/>
      <c r="G41" s="40"/>
      <c r="H41" s="40"/>
      <c r="I41" s="40"/>
      <c r="J41" s="40">
        <f>SUM(D41:I41)</f>
        <v>367.21</v>
      </c>
      <c r="K41" s="40"/>
      <c r="L41" s="40">
        <f>SUM(C41-J41)</f>
        <v>12.79000000000002</v>
      </c>
      <c r="M41" s="1"/>
      <c r="N41" s="46">
        <v>400</v>
      </c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 customHeight="1">
      <c r="A42" s="44">
        <v>26</v>
      </c>
      <c r="B42" s="49" t="s">
        <v>27</v>
      </c>
      <c r="C42" s="89">
        <v>1000</v>
      </c>
      <c r="D42" s="19"/>
      <c r="E42" s="40"/>
      <c r="F42" s="40"/>
      <c r="G42" s="40"/>
      <c r="H42" s="40">
        <v>90</v>
      </c>
      <c r="I42" s="40">
        <v>45</v>
      </c>
      <c r="J42" s="40">
        <f>SUM(D42:I42)</f>
        <v>135</v>
      </c>
      <c r="K42" s="40"/>
      <c r="L42" s="40">
        <f>SUM(C42-J42)</f>
        <v>865</v>
      </c>
      <c r="M42" s="1"/>
      <c r="N42" s="46">
        <v>1050</v>
      </c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 customHeight="1">
      <c r="A43" s="44">
        <v>27</v>
      </c>
      <c r="B43" s="50" t="s">
        <v>23</v>
      </c>
      <c r="C43" s="89">
        <v>16000</v>
      </c>
      <c r="D43" s="20"/>
      <c r="E43" s="40"/>
      <c r="F43" s="40"/>
      <c r="G43" s="40"/>
      <c r="H43" s="40"/>
      <c r="I43" s="40"/>
      <c r="J43" s="40">
        <f>SUM(D43:I43)</f>
        <v>0</v>
      </c>
      <c r="K43" s="40"/>
      <c r="L43" s="40">
        <f>SUM(C43-J43)</f>
        <v>16000</v>
      </c>
      <c r="M43" s="1"/>
      <c r="N43" s="114">
        <v>20000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s="112" customFormat="1" ht="12.75" customHeight="1">
      <c r="A44" s="92">
        <v>28</v>
      </c>
      <c r="B44" s="113" t="s">
        <v>63</v>
      </c>
      <c r="C44" s="91"/>
      <c r="D44" s="40"/>
      <c r="E44" s="40"/>
      <c r="F44" s="40"/>
      <c r="G44" s="40"/>
      <c r="H44" s="40"/>
      <c r="I44" s="40"/>
      <c r="J44" s="40"/>
      <c r="K44" s="40"/>
      <c r="L44" s="40"/>
      <c r="N44" s="99">
        <v>2000</v>
      </c>
    </row>
    <row r="45" spans="1:14" s="63" customFormat="1" ht="12.75" customHeight="1">
      <c r="A45" s="24"/>
      <c r="B45" s="25" t="s">
        <v>43</v>
      </c>
      <c r="C45" s="65">
        <f>SUM(C40:C43)</f>
        <v>17600</v>
      </c>
      <c r="D45" s="26">
        <f aca="true" t="shared" si="6" ref="D45:L45">SUM(D40:D43)</f>
        <v>367.21</v>
      </c>
      <c r="E45" s="26">
        <f t="shared" si="6"/>
        <v>0</v>
      </c>
      <c r="F45" s="26">
        <f t="shared" si="6"/>
        <v>240</v>
      </c>
      <c r="G45" s="26">
        <f t="shared" si="6"/>
        <v>0</v>
      </c>
      <c r="H45" s="26">
        <f t="shared" si="6"/>
        <v>90</v>
      </c>
      <c r="I45" s="26">
        <f t="shared" si="6"/>
        <v>45</v>
      </c>
      <c r="J45" s="26">
        <f t="shared" si="6"/>
        <v>742.21</v>
      </c>
      <c r="K45" s="26"/>
      <c r="L45" s="26">
        <f t="shared" si="6"/>
        <v>16857.79</v>
      </c>
      <c r="N45" s="98">
        <f>SUM(N40:N44)</f>
        <v>23702</v>
      </c>
    </row>
    <row r="46" spans="1:14" s="62" customFormat="1" ht="12.75" customHeight="1">
      <c r="A46" s="66"/>
      <c r="B46" s="67"/>
      <c r="C46" s="65"/>
      <c r="D46" s="65"/>
      <c r="E46" s="65"/>
      <c r="F46" s="65"/>
      <c r="G46" s="65"/>
      <c r="H46" s="65"/>
      <c r="I46" s="65"/>
      <c r="J46" s="65"/>
      <c r="K46" s="68"/>
      <c r="L46" s="65"/>
      <c r="M46" s="69"/>
      <c r="N46" s="65"/>
    </row>
    <row r="47" spans="1:15" s="63" customFormat="1" ht="12.75" customHeight="1">
      <c r="A47" s="55" t="s">
        <v>17</v>
      </c>
      <c r="B47" s="55"/>
      <c r="C47" s="55" t="s">
        <v>5</v>
      </c>
      <c r="D47" s="55" t="s">
        <v>6</v>
      </c>
      <c r="E47" s="55" t="s">
        <v>7</v>
      </c>
      <c r="F47" s="55" t="s">
        <v>8</v>
      </c>
      <c r="G47" s="55" t="s">
        <v>9</v>
      </c>
      <c r="H47" s="55" t="s">
        <v>10</v>
      </c>
      <c r="I47" s="55" t="s">
        <v>11</v>
      </c>
      <c r="J47" s="55" t="s">
        <v>12</v>
      </c>
      <c r="K47" s="55"/>
      <c r="L47" s="55" t="s">
        <v>13</v>
      </c>
      <c r="M47" s="55"/>
      <c r="N47" s="55" t="s">
        <v>14</v>
      </c>
      <c r="O47" s="55"/>
    </row>
    <row r="48" spans="1:30" ht="12.75" customHeight="1">
      <c r="A48" s="16">
        <v>100</v>
      </c>
      <c r="B48" s="11" t="s">
        <v>22</v>
      </c>
      <c r="C48" s="89">
        <v>8766.62</v>
      </c>
      <c r="D48" s="46"/>
      <c r="E48" s="52"/>
      <c r="F48" s="52"/>
      <c r="G48" s="52"/>
      <c r="H48" s="52"/>
      <c r="I48" s="52">
        <v>4500</v>
      </c>
      <c r="J48" s="40">
        <f>SUM(D48:I48)</f>
        <v>4500</v>
      </c>
      <c r="K48" s="53"/>
      <c r="L48" s="40">
        <f>SUM(C48-J48)</f>
        <v>4266.620000000001</v>
      </c>
      <c r="M48" s="1"/>
      <c r="N48" s="46">
        <v>0</v>
      </c>
      <c r="O48" s="15" t="s">
        <v>64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14" s="57" customFormat="1" ht="12.75" customHeight="1">
      <c r="A49" s="44">
        <v>103</v>
      </c>
      <c r="B49" s="50" t="s">
        <v>28</v>
      </c>
      <c r="C49" s="89">
        <v>5000</v>
      </c>
      <c r="D49" s="106">
        <v>2719.61</v>
      </c>
      <c r="E49" s="51"/>
      <c r="F49" s="51"/>
      <c r="G49" s="51"/>
      <c r="H49" s="51"/>
      <c r="I49" s="51"/>
      <c r="J49" s="40">
        <f aca="true" t="shared" si="7" ref="J49:J55">SUM(D49:I49)</f>
        <v>2719.61</v>
      </c>
      <c r="K49" s="40"/>
      <c r="L49" s="40">
        <f aca="true" t="shared" si="8" ref="L49:L55">SUM(C49-J49)</f>
        <v>2280.39</v>
      </c>
      <c r="N49" s="46">
        <v>5000</v>
      </c>
    </row>
    <row r="50" spans="1:14" s="63" customFormat="1" ht="12.75" customHeight="1">
      <c r="A50" s="44">
        <v>104</v>
      </c>
      <c r="B50" s="49" t="s">
        <v>33</v>
      </c>
      <c r="C50" s="89">
        <v>5000</v>
      </c>
      <c r="D50" s="32"/>
      <c r="E50" s="40"/>
      <c r="F50" s="40"/>
      <c r="G50" s="40"/>
      <c r="H50" s="40"/>
      <c r="I50" s="40"/>
      <c r="J50" s="40">
        <f t="shared" si="7"/>
        <v>0</v>
      </c>
      <c r="K50" s="40"/>
      <c r="L50" s="40">
        <f t="shared" si="8"/>
        <v>5000</v>
      </c>
      <c r="N50" s="46">
        <v>10000</v>
      </c>
    </row>
    <row r="51" spans="1:15" s="72" customFormat="1" ht="12.75" customHeight="1">
      <c r="A51" s="44">
        <v>105</v>
      </c>
      <c r="B51" s="49" t="s">
        <v>53</v>
      </c>
      <c r="C51" s="89">
        <v>3000</v>
      </c>
      <c r="D51" s="32"/>
      <c r="E51" s="40"/>
      <c r="F51" s="40"/>
      <c r="G51" s="40"/>
      <c r="H51" s="40"/>
      <c r="I51" s="40"/>
      <c r="J51" s="40">
        <f t="shared" si="7"/>
        <v>0</v>
      </c>
      <c r="K51" s="40"/>
      <c r="L51" s="40">
        <f t="shared" si="8"/>
        <v>3000</v>
      </c>
      <c r="N51" s="46">
        <v>0</v>
      </c>
      <c r="O51" s="72" t="s">
        <v>64</v>
      </c>
    </row>
    <row r="52" spans="1:14" s="72" customFormat="1" ht="12.75" customHeight="1">
      <c r="A52" s="44">
        <v>106</v>
      </c>
      <c r="B52" s="49" t="s">
        <v>55</v>
      </c>
      <c r="C52" s="89">
        <v>6000</v>
      </c>
      <c r="D52" s="32"/>
      <c r="E52" s="40"/>
      <c r="F52" s="40"/>
      <c r="G52" s="40"/>
      <c r="H52" s="40"/>
      <c r="I52" s="40"/>
      <c r="J52" s="40">
        <f t="shared" si="7"/>
        <v>0</v>
      </c>
      <c r="K52" s="40"/>
      <c r="L52" s="40">
        <f t="shared" si="8"/>
        <v>6000</v>
      </c>
      <c r="N52" s="46">
        <v>6000</v>
      </c>
    </row>
    <row r="53" spans="1:14" s="63" customFormat="1" ht="12.75" customHeight="1">
      <c r="A53" s="44">
        <v>107</v>
      </c>
      <c r="B53" s="50" t="s">
        <v>40</v>
      </c>
      <c r="C53" s="89">
        <v>5000</v>
      </c>
      <c r="D53" s="32"/>
      <c r="E53" s="40"/>
      <c r="F53" s="40"/>
      <c r="G53" s="40"/>
      <c r="H53" s="40"/>
      <c r="I53" s="40"/>
      <c r="J53" s="40">
        <f t="shared" si="7"/>
        <v>0</v>
      </c>
      <c r="K53" s="40"/>
      <c r="L53" s="40">
        <f t="shared" si="8"/>
        <v>5000</v>
      </c>
      <c r="N53" s="46">
        <v>10000</v>
      </c>
    </row>
    <row r="54" spans="1:30" ht="12.75" customHeight="1">
      <c r="A54" s="110">
        <v>108</v>
      </c>
      <c r="B54" s="108" t="s">
        <v>54</v>
      </c>
      <c r="C54" s="107">
        <v>5000</v>
      </c>
      <c r="D54" s="40"/>
      <c r="E54" s="54"/>
      <c r="F54" s="54"/>
      <c r="G54" s="54"/>
      <c r="H54" s="54"/>
      <c r="I54" s="54"/>
      <c r="J54" s="40">
        <f t="shared" si="7"/>
        <v>0</v>
      </c>
      <c r="K54" s="40"/>
      <c r="L54" s="40">
        <f t="shared" si="8"/>
        <v>5000</v>
      </c>
      <c r="M54" s="1"/>
      <c r="N54" s="114">
        <v>5000</v>
      </c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15" s="88" customFormat="1" ht="12.75" customHeight="1">
      <c r="A55" s="111">
        <v>109</v>
      </c>
      <c r="B55" s="108" t="s">
        <v>56</v>
      </c>
      <c r="C55" s="91">
        <v>22691.16</v>
      </c>
      <c r="D55" s="40"/>
      <c r="E55" s="54"/>
      <c r="F55" s="54"/>
      <c r="G55" s="54"/>
      <c r="H55" s="54"/>
      <c r="I55" s="54"/>
      <c r="J55" s="40">
        <f t="shared" si="7"/>
        <v>0</v>
      </c>
      <c r="K55" s="43"/>
      <c r="L55" s="40">
        <f t="shared" si="8"/>
        <v>22691.16</v>
      </c>
      <c r="N55" s="99">
        <v>23825.71</v>
      </c>
      <c r="O55" s="15"/>
    </row>
    <row r="56" spans="1:14" s="63" customFormat="1" ht="12.75" customHeight="1">
      <c r="A56" s="103"/>
      <c r="B56" s="109" t="s">
        <v>43</v>
      </c>
      <c r="C56" s="65">
        <f>SUM(C48:C55)</f>
        <v>60457.78</v>
      </c>
      <c r="D56" s="26">
        <f>SUM(D48:D54)</f>
        <v>2719.61</v>
      </c>
      <c r="E56" s="26">
        <f aca="true" t="shared" si="9" ref="E56:J56">SUM(E48:E54)</f>
        <v>0</v>
      </c>
      <c r="F56" s="26">
        <f t="shared" si="9"/>
        <v>0</v>
      </c>
      <c r="G56" s="26">
        <f t="shared" si="9"/>
        <v>0</v>
      </c>
      <c r="H56" s="26">
        <f t="shared" si="9"/>
        <v>0</v>
      </c>
      <c r="I56" s="26">
        <f t="shared" si="9"/>
        <v>4500</v>
      </c>
      <c r="J56" s="26">
        <f t="shared" si="9"/>
        <v>7219.610000000001</v>
      </c>
      <c r="K56" s="27"/>
      <c r="L56" s="26">
        <f>SUM(L48:L54)</f>
        <v>30547.010000000002</v>
      </c>
      <c r="M56" s="15"/>
      <c r="N56" s="98">
        <f>SUM(N48:N55)</f>
        <v>59825.71</v>
      </c>
    </row>
    <row r="57" spans="1:14" s="62" customFormat="1" ht="12.75" customHeight="1">
      <c r="A57" s="66"/>
      <c r="B57" s="67"/>
      <c r="C57" s="65"/>
      <c r="D57" s="65"/>
      <c r="E57" s="65"/>
      <c r="F57" s="65"/>
      <c r="G57" s="65"/>
      <c r="H57" s="65"/>
      <c r="I57" s="65"/>
      <c r="J57" s="65"/>
      <c r="K57" s="68"/>
      <c r="L57" s="65"/>
      <c r="M57" s="69"/>
      <c r="N57" s="65"/>
    </row>
    <row r="59" spans="2:14" s="63" customFormat="1" ht="12.75" customHeight="1">
      <c r="B59" s="70" t="s">
        <v>44</v>
      </c>
      <c r="C59" s="65">
        <f aca="true" t="shared" si="10" ref="C59:J59">SUM(C15+C22+C28+C37+C45+C56)</f>
        <v>90914.78</v>
      </c>
      <c r="D59" s="71">
        <f t="shared" si="10"/>
        <v>11214.789999999999</v>
      </c>
      <c r="E59" s="71">
        <f t="shared" si="10"/>
        <v>658.98</v>
      </c>
      <c r="F59" s="71">
        <f t="shared" si="10"/>
        <v>1117.78</v>
      </c>
      <c r="G59" s="71">
        <f t="shared" si="10"/>
        <v>392.18</v>
      </c>
      <c r="H59" s="71">
        <f t="shared" si="10"/>
        <v>493.18</v>
      </c>
      <c r="I59" s="71">
        <f t="shared" si="10"/>
        <v>4954.97</v>
      </c>
      <c r="J59" s="71">
        <f t="shared" si="10"/>
        <v>19451.75</v>
      </c>
      <c r="K59" s="71"/>
      <c r="L59" s="71">
        <f>SUM(L15+L22+L28+L37+L45+L56)</f>
        <v>48671.87</v>
      </c>
      <c r="N59" s="71">
        <f>SUM(N15+N22+N28+N37+N45+N56)</f>
        <v>99653.70999999999</v>
      </c>
    </row>
    <row r="60" spans="1:31" ht="12.75" customHeight="1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="66" customFormat="1" ht="12.75" customHeight="1"/>
    <row r="63" s="66" customFormat="1" ht="12.75" customHeight="1"/>
    <row r="64" s="66" customFormat="1" ht="12.75" customHeight="1"/>
    <row r="65" spans="1:15" s="66" customFormat="1" ht="12.75" customHeight="1">
      <c r="A65" s="78"/>
      <c r="B65" s="79"/>
      <c r="C65" s="80"/>
      <c r="D65" s="80"/>
      <c r="E65" s="81"/>
      <c r="F65" s="81"/>
      <c r="G65" s="82"/>
      <c r="H65" s="82"/>
      <c r="I65" s="82"/>
      <c r="J65" s="82"/>
      <c r="K65" s="83"/>
      <c r="L65" s="83"/>
      <c r="M65" s="80"/>
      <c r="O65" s="83"/>
    </row>
    <row r="66" spans="1:15" s="66" customFormat="1" ht="12.75" customHeight="1">
      <c r="A66" s="78"/>
      <c r="B66" s="79"/>
      <c r="C66" s="80"/>
      <c r="D66" s="80"/>
      <c r="E66" s="81"/>
      <c r="F66" s="81"/>
      <c r="G66" s="82"/>
      <c r="H66" s="82"/>
      <c r="I66" s="82"/>
      <c r="J66" s="82"/>
      <c r="K66" s="83"/>
      <c r="L66" s="83"/>
      <c r="M66" s="80"/>
      <c r="O66" s="83"/>
    </row>
    <row r="67" spans="1:15" s="66" customFormat="1" ht="12.75" customHeight="1">
      <c r="A67" s="78"/>
      <c r="B67" s="79"/>
      <c r="C67" s="80"/>
      <c r="D67" s="80"/>
      <c r="E67" s="81"/>
      <c r="F67" s="81"/>
      <c r="G67" s="81"/>
      <c r="H67" s="81"/>
      <c r="I67" s="81"/>
      <c r="J67" s="81"/>
      <c r="K67" s="83"/>
      <c r="L67" s="83"/>
      <c r="M67" s="80"/>
      <c r="O67" s="83"/>
    </row>
    <row r="68" spans="1:15" s="66" customFormat="1" ht="12.75" customHeight="1">
      <c r="A68" s="78"/>
      <c r="B68" s="79"/>
      <c r="C68" s="83"/>
      <c r="D68" s="83"/>
      <c r="E68" s="79"/>
      <c r="F68" s="79"/>
      <c r="G68" s="83"/>
      <c r="H68" s="82"/>
      <c r="I68" s="82"/>
      <c r="J68" s="82"/>
      <c r="K68" s="83"/>
      <c r="L68" s="83"/>
      <c r="M68" s="80"/>
      <c r="O68" s="83"/>
    </row>
    <row r="69" spans="1:15" s="66" customFormat="1" ht="12.75" customHeight="1">
      <c r="A69" s="78"/>
      <c r="B69" s="79"/>
      <c r="C69" s="83"/>
      <c r="D69" s="83"/>
      <c r="E69" s="79"/>
      <c r="F69" s="79"/>
      <c r="G69" s="82"/>
      <c r="H69" s="82"/>
      <c r="I69" s="82"/>
      <c r="J69" s="82"/>
      <c r="K69" s="83"/>
      <c r="L69" s="83"/>
      <c r="M69" s="80"/>
      <c r="O69" s="83"/>
    </row>
    <row r="70" spans="1:16" s="66" customFormat="1" ht="12.75" customHeight="1">
      <c r="A70" s="84"/>
      <c r="B70" s="79"/>
      <c r="C70" s="83"/>
      <c r="D70" s="83"/>
      <c r="E70" s="81"/>
      <c r="F70" s="81"/>
      <c r="G70" s="81"/>
      <c r="H70" s="81"/>
      <c r="I70" s="81"/>
      <c r="J70" s="81"/>
      <c r="K70" s="80"/>
      <c r="L70" s="80"/>
      <c r="M70" s="80"/>
      <c r="N70" s="85"/>
      <c r="O70" s="83"/>
      <c r="P70" s="85"/>
    </row>
    <row r="71" s="66" customFormat="1" ht="12.75" customHeight="1"/>
    <row r="72" spans="2:15" s="66" customFormat="1" ht="12.75" customHeight="1">
      <c r="B72" s="8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O72" s="77"/>
    </row>
    <row r="73" spans="1:31" ht="12.75" customHeight="1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customHeight="1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>
      <c r="A358" s="1"/>
      <c r="B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>
      <c r="A359" s="1"/>
      <c r="B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>
      <c r="A360" s="1"/>
      <c r="B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>
      <c r="A361" s="1"/>
      <c r="B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>
      <c r="A362" s="1"/>
      <c r="B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>
      <c r="A363" s="1"/>
      <c r="B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>
      <c r="A364" s="1"/>
      <c r="B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>
      <c r="A365" s="1"/>
      <c r="B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>
      <c r="A366" s="1"/>
      <c r="B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>
      <c r="A367" s="1"/>
      <c r="B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>
      <c r="A368" s="1"/>
      <c r="B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>
      <c r="A370" s="1"/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>
      <c r="A371" s="1"/>
      <c r="B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>
      <c r="A372" s="1"/>
      <c r="B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>
      <c r="A373" s="1"/>
      <c r="B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>
      <c r="A374" s="1"/>
      <c r="B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>
      <c r="A375" s="1"/>
      <c r="B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>
      <c r="A376" s="1"/>
      <c r="B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>
      <c r="A377" s="1"/>
      <c r="B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>
      <c r="A378" s="1"/>
      <c r="B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>
      <c r="A379" s="1"/>
      <c r="B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>
      <c r="A380" s="1"/>
      <c r="B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>
      <c r="A381" s="1"/>
      <c r="B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>
      <c r="A382" s="1"/>
      <c r="B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>
      <c r="A383" s="1"/>
      <c r="B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>
      <c r="A384" s="1"/>
      <c r="B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>
      <c r="A385" s="1"/>
      <c r="B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>
      <c r="A387" s="1"/>
      <c r="B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>
      <c r="A388" s="1"/>
      <c r="B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>
      <c r="A389" s="1"/>
      <c r="B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>
      <c r="A390" s="1"/>
      <c r="B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>
      <c r="A391" s="1"/>
      <c r="B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>
      <c r="A393" s="1"/>
      <c r="B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>
      <c r="A394" s="1"/>
      <c r="B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>
      <c r="A395" s="1"/>
      <c r="B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>
      <c r="A396" s="1"/>
      <c r="B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>
      <c r="A397" s="1"/>
      <c r="B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>
      <c r="A398" s="1"/>
      <c r="B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>
      <c r="A399" s="1"/>
      <c r="B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>
      <c r="A400" s="1"/>
      <c r="B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>
      <c r="A401" s="1"/>
      <c r="B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>
      <c r="A402" s="1"/>
      <c r="B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>
      <c r="A403" s="1"/>
      <c r="B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>
      <c r="A404" s="1"/>
      <c r="B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>
      <c r="A405" s="1"/>
      <c r="B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>
      <c r="A406" s="1"/>
      <c r="B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>
      <c r="A407" s="1"/>
      <c r="B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>
      <c r="A408" s="1"/>
      <c r="B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>
      <c r="A409" s="1"/>
      <c r="B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>
      <c r="A410" s="1"/>
      <c r="B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>
      <c r="A411" s="1"/>
      <c r="B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>
      <c r="A412" s="1"/>
      <c r="B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>
      <c r="A413" s="1"/>
      <c r="B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>
      <c r="A414" s="1"/>
      <c r="B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>
      <c r="A415" s="1"/>
      <c r="B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>
      <c r="A416" s="1"/>
      <c r="B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>
      <c r="A417" s="1"/>
      <c r="B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>
      <c r="A418" s="1"/>
      <c r="B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>
      <c r="A419" s="1"/>
      <c r="B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>
      <c r="A420" s="1"/>
      <c r="B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>
      <c r="A421" s="1"/>
      <c r="B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>
      <c r="A422" s="1"/>
      <c r="B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>
      <c r="A423" s="1"/>
      <c r="B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>
      <c r="A424" s="1"/>
      <c r="B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>
      <c r="A425" s="1"/>
      <c r="B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>
      <c r="A426" s="1"/>
      <c r="B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>
      <c r="A427" s="1"/>
      <c r="B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>
      <c r="A428" s="1"/>
      <c r="B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>
      <c r="A429" s="1"/>
      <c r="B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>
      <c r="A430" s="1"/>
      <c r="B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>
      <c r="A431" s="1"/>
      <c r="B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>
      <c r="A432" s="1"/>
      <c r="B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>
      <c r="A433" s="1"/>
      <c r="B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>
      <c r="A434" s="1"/>
      <c r="B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>
      <c r="A435" s="1"/>
      <c r="B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>
      <c r="A436" s="1"/>
      <c r="B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>
      <c r="A438" s="1"/>
      <c r="B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>
      <c r="A439" s="1"/>
      <c r="B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>
      <c r="A440" s="1"/>
      <c r="B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>
      <c r="A441" s="1"/>
      <c r="B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>
      <c r="A442" s="1"/>
      <c r="B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>
      <c r="A443" s="1"/>
      <c r="B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>
      <c r="A444" s="1"/>
      <c r="B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>
      <c r="A445" s="1"/>
      <c r="B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>
      <c r="A446" s="1"/>
      <c r="B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>
      <c r="A447" s="1"/>
      <c r="B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>
      <c r="A448" s="1"/>
      <c r="B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>
      <c r="A449" s="1"/>
      <c r="B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>
      <c r="A450" s="1"/>
      <c r="B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>
      <c r="A451" s="1"/>
      <c r="B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>
      <c r="A452" s="1"/>
      <c r="B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>
      <c r="A470" s="1"/>
      <c r="B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>
      <c r="A471" s="1"/>
      <c r="B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>
      <c r="A472" s="1"/>
      <c r="B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>
      <c r="A473" s="1"/>
      <c r="B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>
      <c r="A474" s="1"/>
      <c r="B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>
      <c r="A475" s="1"/>
      <c r="B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>
      <c r="A476" s="1"/>
      <c r="B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>
      <c r="A477" s="1"/>
      <c r="B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>
      <c r="A478" s="1"/>
      <c r="B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>
      <c r="A479" s="1"/>
      <c r="B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>
      <c r="A480" s="1"/>
      <c r="B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>
      <c r="A481" s="1"/>
      <c r="B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>
      <c r="A483" s="1"/>
      <c r="B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>
      <c r="A484" s="1"/>
      <c r="B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>
      <c r="A485" s="1"/>
      <c r="B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>
      <c r="A486" s="1"/>
      <c r="B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>
      <c r="A487" s="1"/>
      <c r="B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>
      <c r="A488" s="1"/>
      <c r="B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>
      <c r="A489" s="1"/>
      <c r="B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>
      <c r="A490" s="1"/>
      <c r="B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>
      <c r="A491" s="1"/>
      <c r="B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>
      <c r="A492" s="1"/>
      <c r="B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>
      <c r="A493" s="1"/>
      <c r="B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>
      <c r="A494" s="1"/>
      <c r="B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>
      <c r="A495" s="1"/>
      <c r="B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>
      <c r="A496" s="1"/>
      <c r="B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>
      <c r="A497" s="1"/>
      <c r="B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>
      <c r="A498" s="1"/>
      <c r="B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>
      <c r="A499" s="1"/>
      <c r="B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>
      <c r="A500" s="1"/>
      <c r="B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>
      <c r="A501" s="1"/>
      <c r="B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>
      <c r="A502" s="1"/>
      <c r="B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>
      <c r="A503" s="1"/>
      <c r="B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>
      <c r="A504" s="1"/>
      <c r="B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>
      <c r="A505" s="1"/>
      <c r="B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>
      <c r="A506" s="1"/>
      <c r="B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>
      <c r="A507" s="1"/>
      <c r="B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>
      <c r="A508" s="1"/>
      <c r="B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>
      <c r="A509" s="1"/>
      <c r="B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>
      <c r="A510" s="1"/>
      <c r="B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>
      <c r="A511" s="1"/>
      <c r="B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>
      <c r="A512" s="1"/>
      <c r="B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>
      <c r="A515" s="1"/>
      <c r="B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>
      <c r="A516" s="1"/>
      <c r="B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>
      <c r="A517" s="1"/>
      <c r="B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>
      <c r="A518" s="1"/>
      <c r="B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>
      <c r="A519" s="1"/>
      <c r="B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>
      <c r="A520" s="1"/>
      <c r="B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>
      <c r="A521" s="1"/>
      <c r="B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>
      <c r="A755" s="1"/>
      <c r="B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>
      <c r="A756" s="1"/>
      <c r="B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>
      <c r="A757" s="1"/>
      <c r="B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>
      <c r="A758" s="1"/>
      <c r="B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>
      <c r="A759" s="1"/>
      <c r="B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>
      <c r="A760" s="1"/>
      <c r="B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>
      <c r="A761" s="1"/>
      <c r="B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>
      <c r="A762" s="1"/>
      <c r="B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>
      <c r="A763" s="1"/>
      <c r="B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>
      <c r="A764" s="1"/>
      <c r="B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>
      <c r="A765" s="1"/>
      <c r="B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>
      <c r="A766" s="1"/>
      <c r="B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>
      <c r="A767" s="1"/>
      <c r="B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>
      <c r="A768" s="1"/>
      <c r="B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>
      <c r="A769" s="1"/>
      <c r="B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>
      <c r="A770" s="1"/>
      <c r="B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>
      <c r="A771" s="1"/>
      <c r="B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>
      <c r="A772" s="1"/>
      <c r="B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>
      <c r="A773" s="1"/>
      <c r="B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>
      <c r="A774" s="1"/>
      <c r="B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>
      <c r="A775" s="1"/>
      <c r="B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>
      <c r="A776" s="1"/>
      <c r="B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>
      <c r="A777" s="1"/>
      <c r="B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>
      <c r="A778" s="1"/>
      <c r="B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>
      <c r="A779" s="1"/>
      <c r="B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>
      <c r="A780" s="1"/>
      <c r="B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>
      <c r="A781" s="1"/>
      <c r="B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>
      <c r="A782" s="1"/>
      <c r="B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>
      <c r="A783" s="1"/>
      <c r="B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>
      <c r="A784" s="1"/>
      <c r="B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>
      <c r="A785" s="1"/>
      <c r="B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>
      <c r="A786" s="1"/>
      <c r="B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>
      <c r="A787" s="1"/>
      <c r="B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>
      <c r="A788" s="1"/>
      <c r="B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>
      <c r="A789" s="1"/>
      <c r="B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>
      <c r="A790" s="1"/>
      <c r="B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>
      <c r="A791" s="1"/>
      <c r="B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>
      <c r="A792" s="1"/>
      <c r="B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>
      <c r="A793" s="1"/>
      <c r="B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>
      <c r="A794" s="1"/>
      <c r="B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>
      <c r="A795" s="1"/>
      <c r="B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>
      <c r="A796" s="1"/>
      <c r="B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>
      <c r="A797" s="1"/>
      <c r="B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>
      <c r="A798" s="1"/>
      <c r="B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>
      <c r="A799" s="1"/>
      <c r="B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>
      <c r="A800" s="1"/>
      <c r="B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>
      <c r="A801" s="1"/>
      <c r="B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>
      <c r="A802" s="1"/>
      <c r="B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>
      <c r="A803" s="1"/>
      <c r="B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>
      <c r="A804" s="1"/>
      <c r="B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>
      <c r="A805" s="1"/>
      <c r="B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>
      <c r="A806" s="1"/>
      <c r="B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>
      <c r="A807" s="1"/>
      <c r="B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>
      <c r="A808" s="1"/>
      <c r="B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>
      <c r="A809" s="1"/>
      <c r="B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>
      <c r="A810" s="1"/>
      <c r="B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>
      <c r="A811" s="1"/>
      <c r="B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>
      <c r="A812" s="1"/>
      <c r="B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>
      <c r="A813" s="1"/>
      <c r="B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>
      <c r="A814" s="1"/>
      <c r="B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>
      <c r="A815" s="1"/>
      <c r="B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>
      <c r="A816" s="1"/>
      <c r="B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>
      <c r="A817" s="1"/>
      <c r="B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>
      <c r="A818" s="1"/>
      <c r="B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>
      <c r="A819" s="1"/>
      <c r="B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>
      <c r="A820" s="1"/>
      <c r="B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>
      <c r="A821" s="1"/>
      <c r="B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>
      <c r="A822" s="1"/>
      <c r="B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>
      <c r="A823" s="1"/>
      <c r="B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>
      <c r="A824" s="1"/>
      <c r="B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>
      <c r="A825" s="1"/>
      <c r="B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>
      <c r="A826" s="1"/>
      <c r="B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>
      <c r="A827" s="1"/>
      <c r="B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>
      <c r="A828" s="1"/>
      <c r="B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>
      <c r="A829" s="1"/>
      <c r="B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>
      <c r="A830" s="1"/>
      <c r="B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>
      <c r="A831" s="1"/>
      <c r="B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>
      <c r="A832" s="1"/>
      <c r="B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>
      <c r="A833" s="1"/>
      <c r="B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>
      <c r="A834" s="1"/>
      <c r="B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>
      <c r="A835" s="1"/>
      <c r="B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>
      <c r="A836" s="1"/>
      <c r="B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>
      <c r="A837" s="1"/>
      <c r="B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>
      <c r="A838" s="1"/>
      <c r="B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>
      <c r="A839" s="1"/>
      <c r="B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>
      <c r="A840" s="1"/>
      <c r="B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>
      <c r="A841" s="1"/>
      <c r="B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>
      <c r="A842" s="1"/>
      <c r="B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>
      <c r="A843" s="1"/>
      <c r="B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>
      <c r="A844" s="1"/>
      <c r="B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>
      <c r="A845" s="1"/>
      <c r="B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>
      <c r="A846" s="1"/>
      <c r="B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>
      <c r="A847" s="1"/>
      <c r="B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>
      <c r="A848" s="1"/>
      <c r="B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>
      <c r="A849" s="1"/>
      <c r="B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>
      <c r="A850" s="1"/>
      <c r="B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>
      <c r="A851" s="1"/>
      <c r="B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>
      <c r="A852" s="1"/>
      <c r="B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>
      <c r="A853" s="1"/>
      <c r="B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>
      <c r="A854" s="1"/>
      <c r="B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>
      <c r="A855" s="1"/>
      <c r="B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>
      <c r="A856" s="1"/>
      <c r="B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>
      <c r="A857" s="1"/>
      <c r="B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>
      <c r="A858" s="1"/>
      <c r="B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>
      <c r="A859" s="1"/>
      <c r="B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>
      <c r="A860" s="1"/>
      <c r="B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>
      <c r="A861" s="1"/>
      <c r="B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>
      <c r="A862" s="1"/>
      <c r="B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>
      <c r="A863" s="1"/>
      <c r="B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>
      <c r="A864" s="1"/>
      <c r="B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>
      <c r="A865" s="1"/>
      <c r="B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>
      <c r="A866" s="1"/>
      <c r="B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>
      <c r="A867" s="1"/>
      <c r="B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>
      <c r="A868" s="1"/>
      <c r="B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>
      <c r="A869" s="1"/>
      <c r="B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>
      <c r="A870" s="1"/>
      <c r="B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>
      <c r="A871" s="1"/>
      <c r="B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>
      <c r="A872" s="1"/>
      <c r="B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>
      <c r="A873" s="1"/>
      <c r="B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>
      <c r="A874" s="1"/>
      <c r="B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>
      <c r="A875" s="1"/>
      <c r="B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>
      <c r="A876" s="1"/>
      <c r="B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>
      <c r="A877" s="1"/>
      <c r="B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>
      <c r="A878" s="1"/>
      <c r="B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>
      <c r="A879" s="1"/>
      <c r="B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>
      <c r="A880" s="1"/>
      <c r="B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>
      <c r="A881" s="1"/>
      <c r="B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>
      <c r="A882" s="1"/>
      <c r="B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>
      <c r="A883" s="1"/>
      <c r="B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>
      <c r="A884" s="1"/>
      <c r="B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>
      <c r="A885" s="1"/>
      <c r="B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>
      <c r="A886" s="1"/>
      <c r="B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>
      <c r="A887" s="1"/>
      <c r="B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>
      <c r="A888" s="1"/>
      <c r="B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>
      <c r="A889" s="1"/>
      <c r="B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>
      <c r="A890" s="1"/>
      <c r="B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>
      <c r="A891" s="1"/>
      <c r="B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>
      <c r="A892" s="1"/>
      <c r="B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>
      <c r="A893" s="1"/>
      <c r="B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>
      <c r="A894" s="1"/>
      <c r="B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>
      <c r="A895" s="1"/>
      <c r="B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>
      <c r="A896" s="1"/>
      <c r="B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>
      <c r="A897" s="1"/>
      <c r="B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>
      <c r="A898" s="1"/>
      <c r="B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>
      <c r="A899" s="1"/>
      <c r="B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>
      <c r="A900" s="1"/>
      <c r="B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>
      <c r="A901" s="1"/>
      <c r="B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>
      <c r="A902" s="1"/>
      <c r="B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>
      <c r="A903" s="1"/>
      <c r="B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>
      <c r="A904" s="1"/>
      <c r="B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>
      <c r="A905" s="1"/>
      <c r="B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>
      <c r="A906" s="1"/>
      <c r="B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>
      <c r="A907" s="1"/>
      <c r="B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>
      <c r="A908" s="1"/>
      <c r="B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>
      <c r="A909" s="1"/>
      <c r="B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>
      <c r="A910" s="1"/>
      <c r="B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>
      <c r="A911" s="1"/>
      <c r="B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>
      <c r="A912" s="1"/>
      <c r="B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>
      <c r="A913" s="1"/>
      <c r="B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>
      <c r="A914" s="1"/>
      <c r="B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>
      <c r="A915" s="1"/>
      <c r="B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>
      <c r="A916" s="1"/>
      <c r="B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>
      <c r="A917" s="1"/>
      <c r="B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>
      <c r="A918" s="1"/>
      <c r="B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>
      <c r="A919" s="1"/>
      <c r="B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>
      <c r="A920" s="1"/>
      <c r="B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>
      <c r="A921" s="1"/>
      <c r="B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>
      <c r="A922" s="1"/>
      <c r="B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>
      <c r="A923" s="1"/>
      <c r="B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>
      <c r="A924" s="1"/>
      <c r="B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>
      <c r="A925" s="1"/>
      <c r="B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>
      <c r="A926" s="1"/>
      <c r="B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>
      <c r="A927" s="1"/>
      <c r="B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>
      <c r="A928" s="1"/>
      <c r="B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>
      <c r="A929" s="1"/>
      <c r="B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>
      <c r="A930" s="1"/>
      <c r="B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>
      <c r="A931" s="1"/>
      <c r="B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>
      <c r="A932" s="1"/>
      <c r="B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>
      <c r="A933" s="1"/>
      <c r="B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>
      <c r="A934" s="1"/>
      <c r="B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>
      <c r="A935" s="1"/>
      <c r="B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>
      <c r="A936" s="1"/>
      <c r="B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>
      <c r="A937" s="1"/>
      <c r="B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>
      <c r="A938" s="1"/>
      <c r="B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>
      <c r="A939" s="1"/>
      <c r="B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>
      <c r="A940" s="1"/>
      <c r="B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>
      <c r="A941" s="1"/>
      <c r="B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>
      <c r="A942" s="1"/>
      <c r="B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>
      <c r="A943" s="1"/>
      <c r="B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>
      <c r="A944" s="1"/>
      <c r="B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>
      <c r="A945" s="1"/>
      <c r="B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>
      <c r="A946" s="1"/>
      <c r="B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>
      <c r="A947" s="1"/>
      <c r="B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>
      <c r="A948" s="1"/>
      <c r="B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>
      <c r="A949" s="1"/>
      <c r="B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>
      <c r="A950" s="1"/>
      <c r="B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>
      <c r="A951" s="1"/>
      <c r="B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>
      <c r="A952" s="1"/>
      <c r="B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>
      <c r="A953" s="1"/>
      <c r="B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>
      <c r="A954" s="1"/>
      <c r="B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>
      <c r="A955" s="1"/>
      <c r="B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>
      <c r="A956" s="1"/>
      <c r="B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>
      <c r="A957" s="1"/>
      <c r="B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>
      <c r="A958" s="1"/>
      <c r="B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>
      <c r="A959" s="1"/>
      <c r="B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>
      <c r="A960" s="1"/>
      <c r="B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>
      <c r="A961" s="1"/>
      <c r="B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>
      <c r="A962" s="1"/>
      <c r="B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>
      <c r="A963" s="1"/>
      <c r="B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>
      <c r="A964" s="1"/>
      <c r="B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>
      <c r="A965" s="1"/>
      <c r="B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>
      <c r="A966" s="1"/>
      <c r="B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>
      <c r="A967" s="1"/>
      <c r="B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>
      <c r="A968" s="1"/>
      <c r="B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>
      <c r="A969" s="1"/>
      <c r="B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>
      <c r="A970" s="1"/>
      <c r="B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>
      <c r="A971" s="1"/>
      <c r="B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>
      <c r="A972" s="1"/>
      <c r="B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>
      <c r="A973" s="1"/>
      <c r="B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>
      <c r="A974" s="1"/>
      <c r="B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>
      <c r="A975" s="1"/>
      <c r="B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>
      <c r="A976" s="1"/>
      <c r="B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>
      <c r="A977" s="1"/>
      <c r="B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>
      <c r="A978" s="1"/>
      <c r="B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>
      <c r="A979" s="1"/>
      <c r="B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>
      <c r="A980" s="1"/>
      <c r="B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>
      <c r="A981" s="1"/>
      <c r="B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>
      <c r="A982" s="1"/>
      <c r="B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>
      <c r="A983" s="1"/>
      <c r="B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>
      <c r="A984" s="1"/>
      <c r="B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>
      <c r="A985" s="1"/>
      <c r="B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>
      <c r="A986" s="1"/>
      <c r="B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>
      <c r="A987" s="1"/>
      <c r="B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>
      <c r="A988" s="1"/>
      <c r="B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>
      <c r="A989" s="1"/>
      <c r="B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>
      <c r="A990" s="1"/>
      <c r="B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 customHeight="1">
      <c r="A991" s="1"/>
      <c r="B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 customHeight="1">
      <c r="A992" s="1"/>
      <c r="B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 customHeight="1">
      <c r="A993" s="1"/>
      <c r="B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 customHeight="1">
      <c r="A994" s="1"/>
      <c r="B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 customHeight="1">
      <c r="A995" s="1"/>
      <c r="B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 customHeight="1">
      <c r="A996" s="1"/>
      <c r="B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 customHeight="1">
      <c r="A997" s="1"/>
      <c r="B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 customHeight="1">
      <c r="A998" s="1"/>
      <c r="B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 customHeight="1">
      <c r="A999" s="1"/>
      <c r="B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 customHeight="1">
      <c r="A1000" s="1"/>
      <c r="B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5.75" customHeight="1">
      <c r="A1001" s="1"/>
      <c r="B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5.75" customHeight="1">
      <c r="A1002" s="1"/>
      <c r="B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5.75" customHeight="1">
      <c r="A1003" s="1"/>
      <c r="B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5.75" customHeight="1">
      <c r="A1004" s="1"/>
      <c r="B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5.75" customHeight="1">
      <c r="A1005" s="1"/>
      <c r="B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5.75" customHeight="1">
      <c r="A1006" s="1"/>
      <c r="B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5.75" customHeight="1">
      <c r="A1007" s="1"/>
      <c r="B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5.75" customHeight="1">
      <c r="A1008" s="1"/>
      <c r="B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 ht="15.75" customHeight="1">
      <c r="A1009" s="1"/>
      <c r="B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 ht="15.75" customHeight="1">
      <c r="A1010" s="1"/>
      <c r="B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 ht="15.75" customHeight="1">
      <c r="A1011" s="1"/>
      <c r="B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 ht="15.75" customHeight="1">
      <c r="A1012" s="1"/>
      <c r="B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 ht="15.75" customHeight="1">
      <c r="A1013" s="1"/>
      <c r="B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 spans="1:31" ht="15.75" customHeight="1">
      <c r="A1014" s="1"/>
      <c r="B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</row>
    <row r="1015" spans="1:31" ht="15.75" customHeight="1">
      <c r="A1015" s="1"/>
      <c r="B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</row>
    <row r="1016" spans="1:31" ht="15.75" customHeight="1">
      <c r="A1016" s="1"/>
      <c r="B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</row>
    <row r="1017" spans="1:31" ht="15.75" customHeight="1">
      <c r="A1017" s="1"/>
      <c r="B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</row>
    <row r="1018" spans="1:31" ht="15.75" customHeight="1">
      <c r="A1018" s="1"/>
      <c r="B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</row>
    <row r="1019" spans="1:31" ht="15.75" customHeight="1">
      <c r="A1019" s="1"/>
      <c r="B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 spans="1:31" ht="15.75" customHeight="1">
      <c r="A1020" s="1"/>
      <c r="B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</row>
  </sheetData>
  <sheetProtection/>
  <mergeCells count="1">
    <mergeCell ref="E5:J5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57"/>
  <ignoredErrors>
    <ignoredError sqref="J7:J14 J18:J20 J25:J27 J31:J36 J40:J43 J48:J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2021-10-20T17:48:40Z</cp:lastPrinted>
  <dcterms:created xsi:type="dcterms:W3CDTF">2021-10-15T16:25:52Z</dcterms:created>
  <dcterms:modified xsi:type="dcterms:W3CDTF">2023-02-27T15:49:32Z</dcterms:modified>
  <cp:category/>
  <cp:version/>
  <cp:contentType/>
  <cp:contentStatus/>
</cp:coreProperties>
</file>